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ประมาณการรับ" sheetId="1" r:id="rId1"/>
    <sheet name="แผนการจัดกิจกรรม" sheetId="2" r:id="rId2"/>
    <sheet name="แผนกิจกรรมงบคณะฯ" sheetId="3" r:id="rId3"/>
  </sheets>
  <definedNames>
    <definedName name="_xlnm.Print_Area" localSheetId="1">'แผนการจัดกิจกรรม'!$A$1:$H$22</definedName>
    <definedName name="_xlnm.Print_Titles" localSheetId="1">'แผนการจัดกิจกรรม'!$2:$3</definedName>
  </definedNames>
  <calcPr fullCalcOnLoad="1"/>
</workbook>
</file>

<file path=xl/sharedStrings.xml><?xml version="1.0" encoding="utf-8"?>
<sst xmlns="http://schemas.openxmlformats.org/spreadsheetml/2006/main" count="119" uniqueCount="48">
  <si>
    <t>จำนวนนักศึกษา</t>
  </si>
  <si>
    <t>จำนวนเงิน</t>
  </si>
  <si>
    <t>จำนวน</t>
  </si>
  <si>
    <t>บาท</t>
  </si>
  <si>
    <t>นักศึกษาชั้นปีที่ 1</t>
  </si>
  <si>
    <t>นักศึกษาชั้นปีที่ 2</t>
  </si>
  <si>
    <t>นักศึกษาชั้นปีที่ 3</t>
  </si>
  <si>
    <t>ประเภทกิจกรรม/โครงการ</t>
  </si>
  <si>
    <t>ผู้เข้าร่วมกิจกรรม</t>
  </si>
  <si>
    <t>วัน เดือน ปี</t>
  </si>
  <si>
    <t>งบประมาณ</t>
  </si>
  <si>
    <t>งบประมาณรวม</t>
  </si>
  <si>
    <t>ภาคฤดูร้อน</t>
  </si>
  <si>
    <t xml:space="preserve"> 2.  กิจกรรมการพัฒนานักศึกษา </t>
  </si>
  <si>
    <t xml:space="preserve"> 3.  กิจกรรมการพัฒนาบุคลากร</t>
  </si>
  <si>
    <t xml:space="preserve">4.  กิจกรรมอื่น ๆ </t>
  </si>
  <si>
    <t>รวมทั้งสิ้น</t>
  </si>
  <si>
    <t>คิดเป็นร้อยละ</t>
  </si>
  <si>
    <t>รวม</t>
  </si>
  <si>
    <t>ของงบประมาณ</t>
  </si>
  <si>
    <t xml:space="preserve">คน </t>
  </si>
  <si>
    <t xml:space="preserve">  - ค่าบำรุงการศึกษาพิเศษ </t>
  </si>
  <si>
    <t xml:space="preserve">  - ค่าธรรมเนียมนักศึกษาต่างชาติ</t>
  </si>
  <si>
    <t xml:space="preserve">คน  </t>
  </si>
  <si>
    <t>คน   x</t>
  </si>
  <si>
    <r>
      <t xml:space="preserve">           ประมาณการรายรับจากค่าบำรุงการศึกษาพิเศษของนักศึกษาบัณฑิตศึกษา  </t>
    </r>
    <r>
      <rPr>
        <b/>
        <u val="single"/>
        <sz val="14"/>
        <rFont val="Browallia New"/>
        <family val="2"/>
      </rPr>
      <t>หลักสูตรพยาบาลศาสตรดุษฎีบัณฑิต สาขาวิชาพยาบาลศาสตร์ (นานาชาติ)</t>
    </r>
  </si>
  <si>
    <t xml:space="preserve">รวมงบประมาณที่ได้รับจัดสรร =  </t>
  </si>
  <si>
    <t xml:space="preserve">  - หัก 10% เพื่อสมทบมหาวิทยาลัย </t>
  </si>
  <si>
    <t>จัดสรรให้คณะฯ (40%)</t>
  </si>
  <si>
    <t>จัดสรรให้สาขาวิชา (60%)</t>
  </si>
  <si>
    <t xml:space="preserve">           แผนงานการเรียนการสอน งานพัฒนาคุณภาพการศึกษา กองทุนเพื่อการศึกษา งบเงินอุดหนุน  เงินอุดหนุนเฉพาะกิจ</t>
  </si>
  <si>
    <r>
      <t>นักศึกษาชั้นปีที่ 1</t>
    </r>
    <r>
      <rPr>
        <i/>
        <sz val="14"/>
        <rFont val="Browallia New"/>
        <family val="2"/>
      </rPr>
      <t xml:space="preserve"> (จำนวนรับตามแผน)</t>
    </r>
  </si>
  <si>
    <t>1. กิจกรรมการพัฒนาหลักสูตรและการเรียนการสอน</t>
  </si>
  <si>
    <t xml:space="preserve">           ประจำปีงบประมาณ  2555 (ตุลาคม 2554 - กันยายน 2555) ส่วนที่สาขาวิชาได้รับการจัดสรร  โดยขอตั้งและเบิกจ่ายจากงบประมาณเงินรายได้ปี 2555</t>
  </si>
  <si>
    <r>
      <t xml:space="preserve">แผนการใช้จ่าย/กิจกรรม ที่ขอเบิกงบประมาณจากส่วนกลางคณะฯ </t>
    </r>
    <r>
      <rPr>
        <b/>
        <u val="single"/>
        <sz val="12"/>
        <rFont val="Browallia New"/>
        <family val="2"/>
      </rPr>
      <t>หลักสูตรพยาบาลศาสตรดุษฎีบัณฑิต สาขาวิชาพยาบาลศาสตร์ (นานาชาติ)</t>
    </r>
  </si>
  <si>
    <t xml:space="preserve"> 1.  กิจกรรมการพัฒนานักศึกษา </t>
  </si>
  <si>
    <t xml:space="preserve"> 2.  กิจกรรมการพัฒนาบุคลากร</t>
  </si>
  <si>
    <t>ค่าบำรุงการศึกษาพิเศษและค่าธรรมเนียมนักศึกษาต่างชาติที่คาดว่าจะเก็บได้</t>
  </si>
  <si>
    <t xml:space="preserve">  - หัก 20% เพื่อสมทบทุนนักศึกษา (เฉพาะค่าบำรุงการศึกษาพิเศษ)</t>
  </si>
  <si>
    <t>คงเหลือ</t>
  </si>
  <si>
    <t>ค่าบำรุงการศึกษาพิเศษคงเหลือ</t>
  </si>
  <si>
    <t>ค่าธรรมเนียมนักศึกษาต่างชาติ หลังหักสมทบหน่วยงานแล้ว</t>
  </si>
  <si>
    <r>
      <t xml:space="preserve">แผนการใช้จ่าย/กิจกรรม จากงบประมาณค่าบำรุงการศึกษาพิเศษที่สาขาวิชาได้รับจัดสรร ประจำปีงบประมาณ 2556 </t>
    </r>
    <r>
      <rPr>
        <b/>
        <u val="single"/>
        <sz val="12"/>
        <rFont val="Browallia New"/>
        <family val="2"/>
      </rPr>
      <t>หลักสูตรพยาบาลศาสตรดุษฎีบัณฑิต สาขาวิชาพยาบาลศาสตร์ (นานาชาติ)</t>
    </r>
  </si>
  <si>
    <t>สนับสนุนการดำเนินงานของคณะฯ ตามตัวดัชนีชี้วัด
แผน 11</t>
  </si>
  <si>
    <t>ภาค2/2555</t>
  </si>
  <si>
    <t>ภาค1/2556</t>
  </si>
  <si>
    <t>ภาคการศึกษาที่ 2/2555</t>
  </si>
  <si>
    <t>ภาคการศึกษาที่ 1/2556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</si>
</sst>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_);_(* \(#,##0\);_(* &quot;-&quot;?_);_(@_)"/>
    <numFmt numFmtId="189" formatCode="0.0%"/>
    <numFmt numFmtId="190" formatCode="0.0"/>
    <numFmt numFmtId="191" formatCode="_-* #,##0.0_-;\-* #,##0.0_-;_-* &quot;-&quot;??_-;_-@_-"/>
    <numFmt numFmtId="192" formatCode="_-* #,##0.0_-;\-* #,##0.0_-;_-* &quot;-&quot;?_-;_-@_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b/>
      <sz val="14"/>
      <name val="Browallia New"/>
      <family val="2"/>
    </font>
    <font>
      <sz val="14"/>
      <name val="Browallia New"/>
      <family val="2"/>
    </font>
    <font>
      <sz val="8"/>
      <name val="Arial"/>
      <family val="2"/>
    </font>
    <font>
      <u val="single"/>
      <sz val="14"/>
      <name val="Browallia New"/>
      <family val="2"/>
    </font>
    <font>
      <b/>
      <sz val="12"/>
      <name val="Browallia New"/>
      <family val="2"/>
    </font>
    <font>
      <sz val="12"/>
      <name val="Browallia New"/>
      <family val="2"/>
    </font>
    <font>
      <b/>
      <sz val="12"/>
      <color indexed="8"/>
      <name val="Browallia New"/>
      <family val="2"/>
    </font>
    <font>
      <b/>
      <u val="single"/>
      <sz val="14"/>
      <name val="Browallia New"/>
      <family val="2"/>
    </font>
    <font>
      <b/>
      <u val="single"/>
      <sz val="12"/>
      <name val="Browallia New"/>
      <family val="2"/>
    </font>
    <font>
      <i/>
      <sz val="14"/>
      <name val="Browallia New"/>
      <family val="2"/>
    </font>
    <font>
      <sz val="13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u val="single"/>
      <sz val="14"/>
      <color indexed="10"/>
      <name val="Browallia New"/>
      <family val="2"/>
    </font>
    <font>
      <sz val="12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4"/>
      <color rgb="FFFF0000"/>
      <name val="Browallia New"/>
      <family val="2"/>
    </font>
    <font>
      <sz val="12"/>
      <color rgb="FFFF0000"/>
      <name val="Browallia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7" fontId="2" fillId="0" borderId="12" xfId="42" applyNumberFormat="1" applyFont="1" applyBorder="1" applyAlignment="1">
      <alignment/>
    </xf>
    <xf numFmtId="187" fontId="2" fillId="0" borderId="10" xfId="42" applyNumberFormat="1" applyFont="1" applyBorder="1" applyAlignment="1">
      <alignment/>
    </xf>
    <xf numFmtId="187" fontId="2" fillId="0" borderId="0" xfId="42" applyNumberFormat="1" applyFont="1" applyBorder="1" applyAlignment="1">
      <alignment/>
    </xf>
    <xf numFmtId="187" fontId="2" fillId="0" borderId="0" xfId="42" applyNumberFormat="1" applyFont="1" applyBorder="1" applyAlignment="1">
      <alignment horizontal="center"/>
    </xf>
    <xf numFmtId="187" fontId="1" fillId="0" borderId="14" xfId="42" applyNumberFormat="1" applyFont="1" applyBorder="1" applyAlignment="1">
      <alignment horizontal="center"/>
    </xf>
    <xf numFmtId="187" fontId="2" fillId="0" borderId="12" xfId="42" applyNumberFormat="1" applyFont="1" applyBorder="1" applyAlignment="1">
      <alignment horizontal="center"/>
    </xf>
    <xf numFmtId="187" fontId="1" fillId="0" borderId="12" xfId="42" applyNumberFormat="1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87" fontId="2" fillId="0" borderId="0" xfId="42" applyNumberFormat="1" applyFont="1" applyBorder="1" applyAlignment="1">
      <alignment horizontal="right"/>
    </xf>
    <xf numFmtId="187" fontId="1" fillId="34" borderId="15" xfId="0" applyNumberFormat="1" applyFont="1" applyFill="1" applyBorder="1" applyAlignment="1">
      <alignment/>
    </xf>
    <xf numFmtId="0" fontId="1" fillId="34" borderId="15" xfId="0" applyFont="1" applyFill="1" applyBorder="1" applyAlignment="1">
      <alignment/>
    </xf>
    <xf numFmtId="187" fontId="2" fillId="0" borderId="0" xfId="42" applyNumberFormat="1" applyFont="1" applyBorder="1" applyAlignment="1" quotePrefix="1">
      <alignment horizontal="right"/>
    </xf>
    <xf numFmtId="0" fontId="6" fillId="0" borderId="0" xfId="55" applyFont="1">
      <alignment/>
      <protection/>
    </xf>
    <xf numFmtId="0" fontId="6" fillId="0" borderId="0" xfId="55" applyFont="1" applyAlignment="1">
      <alignment/>
      <protection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9" fontId="6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87" fontId="6" fillId="0" borderId="12" xfId="42" applyNumberFormat="1" applyFont="1" applyBorder="1" applyAlignment="1">
      <alignment/>
    </xf>
    <xf numFmtId="0" fontId="6" fillId="0" borderId="18" xfId="0" applyFont="1" applyBorder="1" applyAlignment="1">
      <alignment/>
    </xf>
    <xf numFmtId="3" fontId="6" fillId="0" borderId="12" xfId="0" applyNumberFormat="1" applyFont="1" applyBorder="1" applyAlignment="1">
      <alignment horizontal="left"/>
    </xf>
    <xf numFmtId="4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7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 quotePrefix="1">
      <alignment horizontal="left"/>
    </xf>
    <xf numFmtId="3" fontId="5" fillId="33" borderId="13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 horizontal="left"/>
    </xf>
    <xf numFmtId="3" fontId="5" fillId="35" borderId="19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18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7" fontId="6" fillId="0" borderId="12" xfId="0" applyNumberFormat="1" applyFont="1" applyBorder="1" applyAlignment="1" quotePrefix="1">
      <alignment horizontal="center"/>
    </xf>
    <xf numFmtId="3" fontId="6" fillId="0" borderId="11" xfId="0" applyNumberFormat="1" applyFont="1" applyBorder="1" applyAlignment="1">
      <alignment/>
    </xf>
    <xf numFmtId="3" fontId="5" fillId="35" borderId="13" xfId="0" applyNumberFormat="1" applyFont="1" applyFill="1" applyBorder="1" applyAlignment="1">
      <alignment/>
    </xf>
    <xf numFmtId="0" fontId="5" fillId="34" borderId="13" xfId="0" applyFont="1" applyFill="1" applyBorder="1" applyAlignment="1">
      <alignment horizontal="center"/>
    </xf>
    <xf numFmtId="9" fontId="5" fillId="34" borderId="13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4" fontId="5" fillId="34" borderId="13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 vertical="top"/>
    </xf>
    <xf numFmtId="3" fontId="6" fillId="0" borderId="12" xfId="0" applyNumberFormat="1" applyFont="1" applyBorder="1" applyAlignment="1">
      <alignment horizontal="left" vertical="top" wrapText="1"/>
    </xf>
    <xf numFmtId="3" fontId="6" fillId="0" borderId="12" xfId="0" applyNumberFormat="1" applyFont="1" applyBorder="1" applyAlignment="1">
      <alignment vertical="top"/>
    </xf>
    <xf numFmtId="187" fontId="6" fillId="0" borderId="12" xfId="42" applyNumberFormat="1" applyFont="1" applyBorder="1" applyAlignment="1">
      <alignment vertical="top"/>
    </xf>
    <xf numFmtId="3" fontId="6" fillId="0" borderId="12" xfId="0" applyNumberFormat="1" applyFont="1" applyBorder="1" applyAlignment="1">
      <alignment horizontal="left" vertical="top"/>
    </xf>
    <xf numFmtId="0" fontId="6" fillId="0" borderId="12" xfId="0" applyFont="1" applyBorder="1" applyAlignment="1">
      <alignment horizontal="left"/>
    </xf>
    <xf numFmtId="187" fontId="6" fillId="0" borderId="12" xfId="42" applyNumberFormat="1" applyFont="1" applyBorder="1" applyAlignment="1">
      <alignment/>
    </xf>
    <xf numFmtId="0" fontId="5" fillId="0" borderId="12" xfId="0" applyFont="1" applyFill="1" applyBorder="1" applyAlignment="1">
      <alignment horizontal="center"/>
    </xf>
    <xf numFmtId="9" fontId="5" fillId="0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0" fontId="6" fillId="0" borderId="12" xfId="0" applyFont="1" applyBorder="1" applyAlignment="1">
      <alignment horizontal="left" vertical="top" wrapText="1"/>
    </xf>
    <xf numFmtId="0" fontId="48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0" xfId="0" applyFont="1" applyBorder="1" applyAlignment="1" quotePrefix="1">
      <alignment horizontal="left"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187" fontId="2" fillId="0" borderId="19" xfId="42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49" fillId="0" borderId="10" xfId="0" applyNumberFormat="1" applyFont="1" applyBorder="1" applyAlignment="1">
      <alignment/>
    </xf>
    <xf numFmtId="3" fontId="49" fillId="0" borderId="12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17" fontId="6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 quotePrefix="1">
      <alignment horizontal="left"/>
    </xf>
    <xf numFmtId="0" fontId="2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4" borderId="17" xfId="0" applyFont="1" applyFill="1" applyBorder="1" applyAlignment="1">
      <alignment horizontal="right"/>
    </xf>
    <xf numFmtId="0" fontId="1" fillId="34" borderId="15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8.8515625" style="3" customWidth="1"/>
    <col min="2" max="2" width="5.00390625" style="3" customWidth="1"/>
    <col min="3" max="3" width="6.00390625" style="3" customWidth="1"/>
    <col min="4" max="4" width="7.8515625" style="3" customWidth="1"/>
    <col min="5" max="5" width="5.140625" style="3" customWidth="1"/>
    <col min="6" max="6" width="6.8515625" style="3" customWidth="1"/>
    <col min="7" max="7" width="7.8515625" style="3" customWidth="1"/>
    <col min="8" max="8" width="6.00390625" style="3" customWidth="1"/>
    <col min="9" max="9" width="11.140625" style="3" customWidth="1"/>
    <col min="10" max="10" width="8.421875" style="3" customWidth="1"/>
    <col min="11" max="11" width="5.421875" style="3" customWidth="1"/>
    <col min="12" max="12" width="6.00390625" style="3" customWidth="1"/>
    <col min="13" max="13" width="6.7109375" style="3" customWidth="1"/>
    <col min="14" max="14" width="5.28125" style="3" customWidth="1"/>
    <col min="15" max="15" width="6.7109375" style="3" customWidth="1"/>
    <col min="16" max="16" width="8.57421875" style="3" customWidth="1"/>
    <col min="17" max="17" width="6.7109375" style="3" customWidth="1"/>
    <col min="18" max="18" width="12.28125" style="3" customWidth="1"/>
    <col min="19" max="16384" width="9.140625" style="3" customWidth="1"/>
  </cols>
  <sheetData>
    <row r="1" spans="1:9" ht="21">
      <c r="A1" s="1" t="s">
        <v>25</v>
      </c>
      <c r="B1" s="1"/>
      <c r="C1" s="1"/>
      <c r="D1" s="1"/>
      <c r="E1" s="1"/>
      <c r="F1" s="1"/>
      <c r="G1" s="1"/>
      <c r="H1" s="1"/>
      <c r="I1" s="1"/>
    </row>
    <row r="2" spans="1:9" ht="21">
      <c r="A2" s="1" t="s">
        <v>33</v>
      </c>
      <c r="B2" s="1"/>
      <c r="C2" s="1"/>
      <c r="D2" s="1"/>
      <c r="E2" s="1"/>
      <c r="F2" s="1"/>
      <c r="G2" s="1"/>
      <c r="H2" s="1"/>
      <c r="I2" s="1"/>
    </row>
    <row r="3" spans="1:9" ht="21">
      <c r="A3" s="2" t="s">
        <v>30</v>
      </c>
      <c r="B3" s="2"/>
      <c r="C3" s="2"/>
      <c r="D3" s="2"/>
      <c r="E3" s="2"/>
      <c r="F3" s="2"/>
      <c r="G3" s="2"/>
      <c r="H3" s="2"/>
      <c r="I3" s="2"/>
    </row>
    <row r="4" ht="11.25" customHeight="1"/>
    <row r="5" spans="1:18" ht="21">
      <c r="A5" s="109" t="s">
        <v>46</v>
      </c>
      <c r="B5" s="110"/>
      <c r="C5" s="110"/>
      <c r="D5" s="110"/>
      <c r="E5" s="110"/>
      <c r="F5" s="110"/>
      <c r="G5" s="110"/>
      <c r="H5" s="110"/>
      <c r="I5" s="111"/>
      <c r="J5" s="109" t="s">
        <v>47</v>
      </c>
      <c r="K5" s="110"/>
      <c r="L5" s="110"/>
      <c r="M5" s="110"/>
      <c r="N5" s="110"/>
      <c r="O5" s="110"/>
      <c r="P5" s="110"/>
      <c r="Q5" s="110"/>
      <c r="R5" s="111"/>
    </row>
    <row r="6" spans="1:18" ht="21">
      <c r="A6" s="109" t="s">
        <v>0</v>
      </c>
      <c r="B6" s="110"/>
      <c r="C6" s="110"/>
      <c r="D6" s="110"/>
      <c r="E6" s="110"/>
      <c r="F6" s="110"/>
      <c r="G6" s="110"/>
      <c r="H6" s="111"/>
      <c r="I6" s="10" t="s">
        <v>1</v>
      </c>
      <c r="J6" s="109" t="s">
        <v>0</v>
      </c>
      <c r="K6" s="110"/>
      <c r="L6" s="110"/>
      <c r="M6" s="110"/>
      <c r="N6" s="110"/>
      <c r="O6" s="110"/>
      <c r="P6" s="110"/>
      <c r="Q6" s="110"/>
      <c r="R6" s="10" t="s">
        <v>1</v>
      </c>
    </row>
    <row r="7" spans="1:18" ht="21">
      <c r="A7" s="4" t="s">
        <v>4</v>
      </c>
      <c r="B7" s="5"/>
      <c r="C7" s="5"/>
      <c r="D7" s="5"/>
      <c r="E7" s="11"/>
      <c r="F7" s="5"/>
      <c r="G7" s="5"/>
      <c r="H7" s="6"/>
      <c r="I7" s="9"/>
      <c r="J7" s="4" t="s">
        <v>31</v>
      </c>
      <c r="K7" s="5"/>
      <c r="L7" s="5"/>
      <c r="M7" s="5"/>
      <c r="N7" s="5"/>
      <c r="O7" s="5"/>
      <c r="P7" s="5"/>
      <c r="Q7" s="5"/>
      <c r="R7" s="85"/>
    </row>
    <row r="8" spans="1:18" ht="20.25">
      <c r="A8" s="7" t="s">
        <v>2</v>
      </c>
      <c r="B8" s="19">
        <v>11</v>
      </c>
      <c r="C8" s="5" t="s">
        <v>20</v>
      </c>
      <c r="D8" s="15"/>
      <c r="E8" s="15"/>
      <c r="F8" s="15"/>
      <c r="G8" s="15"/>
      <c r="H8" s="6"/>
      <c r="I8" s="12"/>
      <c r="J8" s="7" t="s">
        <v>2</v>
      </c>
      <c r="K8" s="81">
        <v>6</v>
      </c>
      <c r="L8" s="5" t="s">
        <v>23</v>
      </c>
      <c r="M8" s="15"/>
      <c r="N8" s="15"/>
      <c r="O8" s="15"/>
      <c r="P8" s="15"/>
      <c r="Q8" s="15"/>
      <c r="R8" s="12"/>
    </row>
    <row r="9" spans="1:18" ht="20.25">
      <c r="A9" s="8" t="s">
        <v>21</v>
      </c>
      <c r="B9" s="5"/>
      <c r="C9" s="5"/>
      <c r="D9" s="14"/>
      <c r="E9" s="25">
        <v>11</v>
      </c>
      <c r="F9" s="14" t="s">
        <v>24</v>
      </c>
      <c r="G9" s="22">
        <v>5000</v>
      </c>
      <c r="H9" s="6" t="s">
        <v>3</v>
      </c>
      <c r="I9" s="12">
        <f>E9*G9</f>
        <v>55000</v>
      </c>
      <c r="J9" s="8" t="s">
        <v>21</v>
      </c>
      <c r="K9" s="5"/>
      <c r="L9" s="5"/>
      <c r="M9" s="14"/>
      <c r="N9" s="25"/>
      <c r="O9" s="14" t="s">
        <v>24</v>
      </c>
      <c r="P9" s="22">
        <v>5000</v>
      </c>
      <c r="Q9" s="5" t="s">
        <v>3</v>
      </c>
      <c r="R9" s="12">
        <f>N9*P9</f>
        <v>0</v>
      </c>
    </row>
    <row r="10" spans="1:18" ht="20.25">
      <c r="A10" s="8" t="s">
        <v>22</v>
      </c>
      <c r="B10" s="5"/>
      <c r="C10" s="5"/>
      <c r="D10" s="14"/>
      <c r="E10" s="25">
        <v>5</v>
      </c>
      <c r="F10" s="14" t="s">
        <v>24</v>
      </c>
      <c r="G10" s="15">
        <v>13500</v>
      </c>
      <c r="H10" s="6" t="s">
        <v>3</v>
      </c>
      <c r="I10" s="12">
        <f>E10*G10</f>
        <v>67500</v>
      </c>
      <c r="J10" s="8" t="s">
        <v>22</v>
      </c>
      <c r="K10" s="5"/>
      <c r="L10" s="5"/>
      <c r="M10" s="14"/>
      <c r="N10" s="25"/>
      <c r="O10" s="14" t="s">
        <v>24</v>
      </c>
      <c r="P10" s="15">
        <v>13500</v>
      </c>
      <c r="Q10" s="5" t="s">
        <v>3</v>
      </c>
      <c r="R10" s="12">
        <f aca="true" t="shared" si="0" ref="R10:R18">N10*P10</f>
        <v>0</v>
      </c>
    </row>
    <row r="11" spans="1:18" ht="21">
      <c r="A11" s="4" t="s">
        <v>5</v>
      </c>
      <c r="B11" s="5"/>
      <c r="C11" s="5"/>
      <c r="D11" s="14"/>
      <c r="E11" s="14"/>
      <c r="F11" s="14"/>
      <c r="G11" s="14"/>
      <c r="H11" s="6"/>
      <c r="I11" s="12"/>
      <c r="J11" s="4" t="s">
        <v>5</v>
      </c>
      <c r="K11" s="5"/>
      <c r="L11" s="5"/>
      <c r="M11" s="14"/>
      <c r="N11" s="14"/>
      <c r="O11" s="14"/>
      <c r="P11" s="14"/>
      <c r="Q11" s="14"/>
      <c r="R11" s="12"/>
    </row>
    <row r="12" spans="1:18" ht="20.25">
      <c r="A12" s="7" t="s">
        <v>2</v>
      </c>
      <c r="B12" s="19">
        <v>6</v>
      </c>
      <c r="C12" s="5" t="s">
        <v>23</v>
      </c>
      <c r="D12" s="15"/>
      <c r="E12" s="15"/>
      <c r="F12" s="15"/>
      <c r="G12" s="15"/>
      <c r="H12" s="6"/>
      <c r="I12" s="13"/>
      <c r="J12" s="7" t="s">
        <v>2</v>
      </c>
      <c r="K12" s="19">
        <v>11</v>
      </c>
      <c r="L12" s="5" t="s">
        <v>23</v>
      </c>
      <c r="M12" s="15"/>
      <c r="N12" s="15"/>
      <c r="O12" s="15"/>
      <c r="P12" s="15"/>
      <c r="Q12" s="15"/>
      <c r="R12" s="12"/>
    </row>
    <row r="13" spans="1:18" ht="20.25">
      <c r="A13" s="8" t="s">
        <v>21</v>
      </c>
      <c r="B13" s="5"/>
      <c r="C13" s="5"/>
      <c r="D13" s="14"/>
      <c r="E13" s="14">
        <v>6</v>
      </c>
      <c r="F13" s="14" t="s">
        <v>24</v>
      </c>
      <c r="G13" s="22">
        <v>5000</v>
      </c>
      <c r="H13" s="6" t="s">
        <v>3</v>
      </c>
      <c r="I13" s="13">
        <f>E13*G13</f>
        <v>30000</v>
      </c>
      <c r="J13" s="8" t="s">
        <v>21</v>
      </c>
      <c r="K13" s="5"/>
      <c r="L13" s="5"/>
      <c r="M13" s="14"/>
      <c r="N13" s="25">
        <v>11</v>
      </c>
      <c r="O13" s="14" t="s">
        <v>24</v>
      </c>
      <c r="P13" s="22">
        <v>5000</v>
      </c>
      <c r="Q13" s="5" t="s">
        <v>3</v>
      </c>
      <c r="R13" s="12">
        <f t="shared" si="0"/>
        <v>55000</v>
      </c>
    </row>
    <row r="14" spans="1:18" ht="20.25">
      <c r="A14" s="8" t="s">
        <v>22</v>
      </c>
      <c r="B14" s="5"/>
      <c r="C14" s="5"/>
      <c r="D14" s="14"/>
      <c r="E14" s="15">
        <v>0</v>
      </c>
      <c r="F14" s="14" t="s">
        <v>24</v>
      </c>
      <c r="G14" s="15">
        <v>13500</v>
      </c>
      <c r="H14" s="6" t="s">
        <v>3</v>
      </c>
      <c r="I14" s="13">
        <f>E14*G14</f>
        <v>0</v>
      </c>
      <c r="J14" s="8" t="s">
        <v>22</v>
      </c>
      <c r="K14" s="5"/>
      <c r="L14" s="5"/>
      <c r="M14" s="14"/>
      <c r="N14" s="25">
        <v>5</v>
      </c>
      <c r="O14" s="14" t="s">
        <v>24</v>
      </c>
      <c r="P14" s="15">
        <v>13500</v>
      </c>
      <c r="Q14" s="5" t="s">
        <v>3</v>
      </c>
      <c r="R14" s="12">
        <f t="shared" si="0"/>
        <v>67500</v>
      </c>
    </row>
    <row r="15" spans="1:18" ht="21">
      <c r="A15" s="4" t="s">
        <v>6</v>
      </c>
      <c r="B15" s="5"/>
      <c r="C15" s="5"/>
      <c r="D15" s="14"/>
      <c r="E15" s="14"/>
      <c r="F15" s="14"/>
      <c r="G15" s="14"/>
      <c r="H15" s="14"/>
      <c r="I15" s="12"/>
      <c r="J15" s="4" t="s">
        <v>6</v>
      </c>
      <c r="K15" s="5"/>
      <c r="L15" s="5"/>
      <c r="M15" s="14"/>
      <c r="N15" s="14"/>
      <c r="O15" s="14"/>
      <c r="P15" s="14"/>
      <c r="Q15" s="14"/>
      <c r="R15" s="12"/>
    </row>
    <row r="16" spans="1:18" ht="20.25">
      <c r="A16" s="7" t="s">
        <v>2</v>
      </c>
      <c r="B16" s="19">
        <v>4</v>
      </c>
      <c r="C16" s="5" t="s">
        <v>23</v>
      </c>
      <c r="D16" s="15"/>
      <c r="E16" s="15"/>
      <c r="F16" s="15"/>
      <c r="G16" s="15"/>
      <c r="H16" s="15"/>
      <c r="I16" s="12"/>
      <c r="J16" s="7" t="s">
        <v>2</v>
      </c>
      <c r="K16" s="19">
        <v>6</v>
      </c>
      <c r="L16" s="5" t="s">
        <v>23</v>
      </c>
      <c r="M16" s="15"/>
      <c r="N16" s="15"/>
      <c r="O16" s="15"/>
      <c r="P16" s="15"/>
      <c r="Q16" s="15"/>
      <c r="R16" s="12"/>
    </row>
    <row r="17" spans="1:18" ht="20.25">
      <c r="A17" s="8" t="s">
        <v>21</v>
      </c>
      <c r="B17" s="5"/>
      <c r="C17" s="5"/>
      <c r="D17" s="14"/>
      <c r="E17" s="14">
        <v>4</v>
      </c>
      <c r="F17" s="14" t="s">
        <v>24</v>
      </c>
      <c r="G17" s="22">
        <v>5000</v>
      </c>
      <c r="H17" s="5" t="s">
        <v>3</v>
      </c>
      <c r="I17" s="12">
        <f>E17*G17</f>
        <v>20000</v>
      </c>
      <c r="J17" s="8" t="s">
        <v>21</v>
      </c>
      <c r="K17" s="5"/>
      <c r="L17" s="5"/>
      <c r="M17" s="14"/>
      <c r="N17" s="14">
        <v>6</v>
      </c>
      <c r="O17" s="14" t="s">
        <v>24</v>
      </c>
      <c r="P17" s="22">
        <v>5000</v>
      </c>
      <c r="Q17" s="5" t="s">
        <v>3</v>
      </c>
      <c r="R17" s="12">
        <f t="shared" si="0"/>
        <v>30000</v>
      </c>
    </row>
    <row r="18" spans="1:18" ht="20.25">
      <c r="A18" s="8" t="s">
        <v>22</v>
      </c>
      <c r="B18" s="5"/>
      <c r="C18" s="5"/>
      <c r="D18" s="14"/>
      <c r="E18" s="25">
        <v>2</v>
      </c>
      <c r="F18" s="14" t="s">
        <v>24</v>
      </c>
      <c r="G18" s="15">
        <v>13500</v>
      </c>
      <c r="H18" s="5" t="s">
        <v>3</v>
      </c>
      <c r="I18" s="12">
        <f>E18*G18</f>
        <v>27000</v>
      </c>
      <c r="J18" s="8" t="s">
        <v>22</v>
      </c>
      <c r="K18" s="5"/>
      <c r="L18" s="5"/>
      <c r="M18" s="14"/>
      <c r="N18" s="25">
        <v>0</v>
      </c>
      <c r="O18" s="14" t="s">
        <v>24</v>
      </c>
      <c r="P18" s="15">
        <v>13500</v>
      </c>
      <c r="Q18" s="5" t="s">
        <v>3</v>
      </c>
      <c r="R18" s="12">
        <f t="shared" si="0"/>
        <v>0</v>
      </c>
    </row>
    <row r="19" spans="1:18" ht="18" customHeight="1">
      <c r="A19" s="7"/>
      <c r="B19" s="82"/>
      <c r="C19" s="5"/>
      <c r="D19" s="15"/>
      <c r="E19" s="15"/>
      <c r="F19" s="15"/>
      <c r="G19" s="15"/>
      <c r="H19" s="6"/>
      <c r="I19" s="14"/>
      <c r="J19" s="8"/>
      <c r="K19" s="5"/>
      <c r="L19" s="5"/>
      <c r="M19" s="14"/>
      <c r="N19" s="15"/>
      <c r="O19" s="14"/>
      <c r="P19" s="15"/>
      <c r="Q19" s="5"/>
      <c r="R19" s="12"/>
    </row>
    <row r="20" spans="1:18" ht="20.25">
      <c r="A20" s="98" t="s">
        <v>37</v>
      </c>
      <c r="B20" s="99"/>
      <c r="C20" s="99"/>
      <c r="D20" s="99"/>
      <c r="E20" s="99"/>
      <c r="F20" s="99"/>
      <c r="G20" s="99"/>
      <c r="H20" s="100"/>
      <c r="I20" s="15">
        <f>SUM(I9:I19)</f>
        <v>199500</v>
      </c>
      <c r="J20" s="98" t="s">
        <v>37</v>
      </c>
      <c r="K20" s="99"/>
      <c r="L20" s="99"/>
      <c r="M20" s="99"/>
      <c r="N20" s="99"/>
      <c r="O20" s="99"/>
      <c r="P20" s="99"/>
      <c r="Q20" s="100"/>
      <c r="R20" s="17">
        <f>SUM(R9:R19)</f>
        <v>152500</v>
      </c>
    </row>
    <row r="21" spans="1:18" ht="20.25">
      <c r="A21" s="103" t="s">
        <v>27</v>
      </c>
      <c r="B21" s="104"/>
      <c r="C21" s="104"/>
      <c r="D21" s="104"/>
      <c r="E21" s="104"/>
      <c r="F21" s="104"/>
      <c r="G21" s="104"/>
      <c r="H21" s="104"/>
      <c r="I21" s="17">
        <f>I20*0.1</f>
        <v>19950</v>
      </c>
      <c r="J21" s="103" t="s">
        <v>27</v>
      </c>
      <c r="K21" s="104"/>
      <c r="L21" s="104"/>
      <c r="M21" s="104"/>
      <c r="N21" s="104"/>
      <c r="O21" s="104"/>
      <c r="P21" s="104"/>
      <c r="Q21" s="104"/>
      <c r="R21" s="17">
        <f>R20*0.1</f>
        <v>15250</v>
      </c>
    </row>
    <row r="22" spans="1:18" ht="20.25">
      <c r="A22" s="103" t="s">
        <v>38</v>
      </c>
      <c r="B22" s="104"/>
      <c r="C22" s="104"/>
      <c r="D22" s="104"/>
      <c r="E22" s="104"/>
      <c r="F22" s="104"/>
      <c r="G22" s="104"/>
      <c r="H22" s="104"/>
      <c r="I22" s="17">
        <f>(I9+I13+I17)*0.2</f>
        <v>21000</v>
      </c>
      <c r="J22" s="103" t="s">
        <v>38</v>
      </c>
      <c r="K22" s="104"/>
      <c r="L22" s="104"/>
      <c r="M22" s="104"/>
      <c r="N22" s="104"/>
      <c r="O22" s="104"/>
      <c r="P22" s="104"/>
      <c r="Q22" s="104"/>
      <c r="R22" s="17">
        <f>(R9+R13+R17)*0.2</f>
        <v>17000</v>
      </c>
    </row>
    <row r="23" spans="1:18" ht="20.25">
      <c r="A23" s="83" t="s">
        <v>40</v>
      </c>
      <c r="B23" s="84"/>
      <c r="C23" s="84"/>
      <c r="D23" s="84"/>
      <c r="E23" s="84"/>
      <c r="F23" s="84"/>
      <c r="G23" s="84"/>
      <c r="H23" s="84"/>
      <c r="I23" s="17">
        <f>I20-I21-I22</f>
        <v>158550</v>
      </c>
      <c r="J23" s="83" t="s">
        <v>40</v>
      </c>
      <c r="K23" s="84"/>
      <c r="L23" s="84"/>
      <c r="M23" s="84"/>
      <c r="N23" s="84"/>
      <c r="O23" s="84"/>
      <c r="P23" s="84"/>
      <c r="Q23" s="84"/>
      <c r="R23" s="17">
        <f>R20-R21-R22</f>
        <v>120250</v>
      </c>
    </row>
    <row r="24" spans="1:18" ht="20.25">
      <c r="A24" s="83" t="s">
        <v>41</v>
      </c>
      <c r="B24" s="84"/>
      <c r="C24" s="84"/>
      <c r="D24" s="84"/>
      <c r="E24" s="84"/>
      <c r="F24" s="84"/>
      <c r="G24" s="84"/>
      <c r="H24" s="84"/>
      <c r="I24" s="17">
        <f>I10+I14+I18</f>
        <v>94500</v>
      </c>
      <c r="J24" s="83" t="s">
        <v>41</v>
      </c>
      <c r="K24" s="84"/>
      <c r="L24" s="84"/>
      <c r="M24" s="84"/>
      <c r="N24" s="84"/>
      <c r="O24" s="84"/>
      <c r="P24" s="84"/>
      <c r="Q24" s="84"/>
      <c r="R24" s="86">
        <f>R10+R14+R18</f>
        <v>67500</v>
      </c>
    </row>
    <row r="25" spans="1:18" ht="21.75" thickBot="1">
      <c r="A25" s="105" t="s">
        <v>39</v>
      </c>
      <c r="B25" s="106"/>
      <c r="C25" s="106"/>
      <c r="D25" s="106"/>
      <c r="E25" s="106"/>
      <c r="F25" s="106"/>
      <c r="G25" s="106"/>
      <c r="H25" s="106"/>
      <c r="I25" s="16">
        <f>I23+I24</f>
        <v>253050</v>
      </c>
      <c r="J25" s="106" t="s">
        <v>39</v>
      </c>
      <c r="K25" s="106"/>
      <c r="L25" s="106"/>
      <c r="M25" s="106"/>
      <c r="N25" s="106"/>
      <c r="O25" s="106"/>
      <c r="P25" s="106"/>
      <c r="Q25" s="106"/>
      <c r="R25" s="16">
        <f>R23+R24</f>
        <v>187750</v>
      </c>
    </row>
    <row r="26" spans="1:18" ht="21.75" thickTop="1">
      <c r="A26" s="101" t="s">
        <v>28</v>
      </c>
      <c r="B26" s="102"/>
      <c r="C26" s="102"/>
      <c r="D26" s="102"/>
      <c r="E26" s="102"/>
      <c r="F26" s="102"/>
      <c r="G26" s="102"/>
      <c r="H26" s="102"/>
      <c r="I26" s="18">
        <f>I25*0.4</f>
        <v>101220</v>
      </c>
      <c r="J26" s="101" t="s">
        <v>28</v>
      </c>
      <c r="K26" s="102"/>
      <c r="L26" s="102"/>
      <c r="M26" s="102"/>
      <c r="N26" s="102"/>
      <c r="O26" s="102"/>
      <c r="P26" s="102"/>
      <c r="Q26" s="102"/>
      <c r="R26" s="18">
        <f>R25*0.4</f>
        <v>75100</v>
      </c>
    </row>
    <row r="27" spans="1:18" ht="21">
      <c r="A27" s="101" t="s">
        <v>29</v>
      </c>
      <c r="B27" s="102"/>
      <c r="C27" s="102"/>
      <c r="D27" s="102"/>
      <c r="E27" s="102"/>
      <c r="F27" s="102"/>
      <c r="G27" s="102"/>
      <c r="H27" s="102"/>
      <c r="I27" s="18">
        <f>I25*0.6</f>
        <v>151830</v>
      </c>
      <c r="J27" s="101" t="s">
        <v>29</v>
      </c>
      <c r="K27" s="102"/>
      <c r="L27" s="102"/>
      <c r="M27" s="102"/>
      <c r="N27" s="102"/>
      <c r="O27" s="102"/>
      <c r="P27" s="102"/>
      <c r="Q27" s="102"/>
      <c r="R27" s="18">
        <f>R25*0.6</f>
        <v>112650</v>
      </c>
    </row>
    <row r="28" spans="1:18" ht="21">
      <c r="A28" s="107" t="s">
        <v>26</v>
      </c>
      <c r="B28" s="108"/>
      <c r="C28" s="108"/>
      <c r="D28" s="108"/>
      <c r="E28" s="108"/>
      <c r="F28" s="108"/>
      <c r="G28" s="108"/>
      <c r="H28" s="108"/>
      <c r="I28" s="108"/>
      <c r="J28" s="23">
        <f>SUM(I27,R27)</f>
        <v>264480</v>
      </c>
      <c r="K28" s="24" t="s">
        <v>3</v>
      </c>
      <c r="L28" s="20"/>
      <c r="M28" s="20"/>
      <c r="N28" s="20"/>
      <c r="O28" s="20"/>
      <c r="P28" s="20"/>
      <c r="Q28" s="20"/>
      <c r="R28" s="21"/>
    </row>
  </sheetData>
  <sheetProtection/>
  <mergeCells count="17">
    <mergeCell ref="A28:I28"/>
    <mergeCell ref="J5:R5"/>
    <mergeCell ref="A6:H6"/>
    <mergeCell ref="J6:Q6"/>
    <mergeCell ref="A5:I5"/>
    <mergeCell ref="A21:H21"/>
    <mergeCell ref="J21:Q21"/>
    <mergeCell ref="J26:Q26"/>
    <mergeCell ref="J20:Q20"/>
    <mergeCell ref="A27:H27"/>
    <mergeCell ref="A20:H20"/>
    <mergeCell ref="J27:Q27"/>
    <mergeCell ref="A26:H26"/>
    <mergeCell ref="A22:H22"/>
    <mergeCell ref="J22:Q22"/>
    <mergeCell ref="A25:H25"/>
    <mergeCell ref="J25:Q25"/>
  </mergeCells>
  <printOptions/>
  <pageMargins left="0.7086614173228347" right="0.31496062992125984" top="0.31496062992125984" bottom="0.11811023622047245" header="0.511811023622047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SheetLayoutView="100" zoomScalePageLayoutView="0" workbookViewId="0" topLeftCell="A1">
      <selection activeCell="I2" sqref="I2:I3"/>
    </sheetView>
  </sheetViews>
  <sheetFormatPr defaultColWidth="9.140625" defaultRowHeight="12.75"/>
  <cols>
    <col min="1" max="1" width="44.00390625" style="26" customWidth="1"/>
    <col min="2" max="2" width="9.00390625" style="26" customWidth="1"/>
    <col min="3" max="3" width="20.57421875" style="26" customWidth="1"/>
    <col min="4" max="4" width="14.8515625" style="26" customWidth="1"/>
    <col min="5" max="5" width="9.8515625" style="27" customWidth="1"/>
    <col min="6" max="6" width="10.8515625" style="27" customWidth="1"/>
    <col min="7" max="7" width="9.7109375" style="27" customWidth="1"/>
    <col min="8" max="8" width="13.57421875" style="27" customWidth="1"/>
    <col min="9" max="9" width="17.140625" style="26" customWidth="1"/>
    <col min="10" max="16384" width="9.140625" style="26" customWidth="1"/>
  </cols>
  <sheetData>
    <row r="1" spans="1:9" ht="18">
      <c r="A1" s="118" t="s">
        <v>42</v>
      </c>
      <c r="B1" s="118"/>
      <c r="C1" s="118"/>
      <c r="D1" s="118"/>
      <c r="E1" s="118"/>
      <c r="F1" s="118"/>
      <c r="G1" s="118"/>
      <c r="H1" s="118"/>
      <c r="I1" s="118"/>
    </row>
    <row r="2" spans="1:9" s="87" customFormat="1" ht="21" customHeight="1">
      <c r="A2" s="119" t="s">
        <v>7</v>
      </c>
      <c r="B2" s="121" t="s">
        <v>2</v>
      </c>
      <c r="C2" s="121" t="s">
        <v>8</v>
      </c>
      <c r="D2" s="121" t="s">
        <v>9</v>
      </c>
      <c r="E2" s="123" t="s">
        <v>10</v>
      </c>
      <c r="F2" s="124"/>
      <c r="G2" s="125"/>
      <c r="H2" s="116" t="s">
        <v>11</v>
      </c>
      <c r="I2" s="116" t="s">
        <v>43</v>
      </c>
    </row>
    <row r="3" spans="1:9" s="87" customFormat="1" ht="52.5" customHeight="1">
      <c r="A3" s="120"/>
      <c r="B3" s="122"/>
      <c r="C3" s="122"/>
      <c r="D3" s="122"/>
      <c r="E3" s="29" t="s">
        <v>44</v>
      </c>
      <c r="F3" s="28" t="s">
        <v>12</v>
      </c>
      <c r="G3" s="29" t="s">
        <v>45</v>
      </c>
      <c r="H3" s="117"/>
      <c r="I3" s="117"/>
    </row>
    <row r="4" spans="1:9" s="89" customFormat="1" ht="19.5" customHeight="1">
      <c r="A4" s="30" t="s">
        <v>32</v>
      </c>
      <c r="B4" s="31"/>
      <c r="C4" s="32"/>
      <c r="D4" s="33"/>
      <c r="E4" s="88"/>
      <c r="F4" s="91"/>
      <c r="G4" s="91"/>
      <c r="H4" s="34"/>
      <c r="I4" s="36"/>
    </row>
    <row r="5" spans="1:9" s="89" customFormat="1" ht="17.25">
      <c r="A5" s="43"/>
      <c r="B5" s="40"/>
      <c r="C5" s="37"/>
      <c r="D5" s="66"/>
      <c r="E5" s="50"/>
      <c r="F5" s="92"/>
      <c r="G5" s="92"/>
      <c r="H5" s="39"/>
      <c r="I5" s="41"/>
    </row>
    <row r="6" spans="1:9" s="89" customFormat="1" ht="17.25">
      <c r="A6" s="43"/>
      <c r="B6" s="40"/>
      <c r="C6" s="37"/>
      <c r="D6" s="66"/>
      <c r="E6" s="50"/>
      <c r="F6" s="92"/>
      <c r="G6" s="92"/>
      <c r="H6" s="39"/>
      <c r="I6" s="41"/>
    </row>
    <row r="7" spans="1:9" s="89" customFormat="1" ht="17.25">
      <c r="A7" s="43"/>
      <c r="B7" s="40"/>
      <c r="C7" s="37"/>
      <c r="D7" s="66"/>
      <c r="E7" s="93"/>
      <c r="F7" s="91"/>
      <c r="G7" s="94"/>
      <c r="H7" s="95"/>
      <c r="I7" s="41"/>
    </row>
    <row r="8" spans="1:9" s="89" customFormat="1" ht="18.75" customHeight="1">
      <c r="A8" s="30" t="s">
        <v>13</v>
      </c>
      <c r="B8" s="31"/>
      <c r="C8" s="32"/>
      <c r="D8" s="38"/>
      <c r="E8" s="88"/>
      <c r="F8" s="91"/>
      <c r="G8" s="91"/>
      <c r="H8" s="39"/>
      <c r="I8" s="41"/>
    </row>
    <row r="9" spans="1:9" s="89" customFormat="1" ht="17.25">
      <c r="A9" s="43"/>
      <c r="B9" s="40"/>
      <c r="C9" s="37"/>
      <c r="D9" s="42"/>
      <c r="E9" s="52"/>
      <c r="F9" s="39"/>
      <c r="G9" s="52"/>
      <c r="H9" s="39"/>
      <c r="I9" s="41"/>
    </row>
    <row r="10" spans="1:9" s="89" customFormat="1" ht="17.25">
      <c r="A10" s="43"/>
      <c r="B10" s="40"/>
      <c r="C10" s="37"/>
      <c r="D10" s="42"/>
      <c r="E10" s="52"/>
      <c r="F10" s="39"/>
      <c r="G10" s="39"/>
      <c r="H10" s="39"/>
      <c r="I10" s="41"/>
    </row>
    <row r="11" spans="1:9" s="89" customFormat="1" ht="17.25">
      <c r="A11" s="43"/>
      <c r="B11" s="96"/>
      <c r="C11" s="37"/>
      <c r="D11" s="42"/>
      <c r="E11" s="39"/>
      <c r="F11" s="50"/>
      <c r="G11" s="39"/>
      <c r="H11" s="39"/>
      <c r="I11" s="41"/>
    </row>
    <row r="12" spans="1:9" s="89" customFormat="1" ht="17.25">
      <c r="A12" s="43"/>
      <c r="B12" s="96"/>
      <c r="C12" s="37"/>
      <c r="D12" s="42"/>
      <c r="E12" s="39"/>
      <c r="F12" s="50"/>
      <c r="G12" s="39"/>
      <c r="H12" s="39"/>
      <c r="I12" s="41"/>
    </row>
    <row r="13" spans="1:9" s="89" customFormat="1" ht="17.25">
      <c r="A13" s="43"/>
      <c r="B13" s="96"/>
      <c r="C13" s="37"/>
      <c r="D13" s="42"/>
      <c r="E13" s="39"/>
      <c r="F13" s="50"/>
      <c r="G13" s="39"/>
      <c r="H13" s="39"/>
      <c r="I13" s="41"/>
    </row>
    <row r="14" spans="1:9" s="89" customFormat="1" ht="17.25">
      <c r="A14" s="43"/>
      <c r="B14" s="96"/>
      <c r="C14" s="37"/>
      <c r="D14" s="42"/>
      <c r="E14" s="39"/>
      <c r="F14" s="50"/>
      <c r="G14" s="39"/>
      <c r="H14" s="39"/>
      <c r="I14" s="41"/>
    </row>
    <row r="15" spans="1:9" s="89" customFormat="1" ht="18">
      <c r="A15" s="112" t="s">
        <v>18</v>
      </c>
      <c r="B15" s="112"/>
      <c r="C15" s="112"/>
      <c r="D15" s="112"/>
      <c r="E15" s="112"/>
      <c r="F15" s="112"/>
      <c r="G15" s="112"/>
      <c r="H15" s="44">
        <f>SUM(H5:H14)</f>
        <v>0</v>
      </c>
      <c r="I15" s="45" t="s">
        <v>3</v>
      </c>
    </row>
    <row r="16" spans="1:9" s="89" customFormat="1" ht="18">
      <c r="A16" s="113" t="s">
        <v>17</v>
      </c>
      <c r="B16" s="114"/>
      <c r="C16" s="114"/>
      <c r="D16" s="114"/>
      <c r="E16" s="114"/>
      <c r="F16" s="114"/>
      <c r="G16" s="115"/>
      <c r="H16" s="46" t="e">
        <f>((H15*100)/H25)</f>
        <v>#DIV/0!</v>
      </c>
      <c r="I16" s="45" t="s">
        <v>19</v>
      </c>
    </row>
    <row r="17" spans="1:9" s="89" customFormat="1" ht="18">
      <c r="A17" s="30" t="s">
        <v>14</v>
      </c>
      <c r="B17" s="47"/>
      <c r="C17" s="37"/>
      <c r="D17" s="48"/>
      <c r="E17" s="49"/>
      <c r="F17" s="50"/>
      <c r="G17" s="39"/>
      <c r="H17" s="39"/>
      <c r="I17" s="41"/>
    </row>
    <row r="18" spans="1:9" s="89" customFormat="1" ht="17.25">
      <c r="A18" s="43"/>
      <c r="B18" s="40"/>
      <c r="C18" s="37"/>
      <c r="D18" s="42"/>
      <c r="E18" s="39"/>
      <c r="G18" s="39"/>
      <c r="H18" s="39"/>
      <c r="I18" s="41"/>
    </row>
    <row r="19" spans="1:9" s="89" customFormat="1" ht="17.25">
      <c r="A19" s="43"/>
      <c r="B19" s="40"/>
      <c r="C19" s="37"/>
      <c r="D19" s="97"/>
      <c r="E19" s="39"/>
      <c r="F19" s="52"/>
      <c r="G19" s="39"/>
      <c r="H19" s="39"/>
      <c r="I19" s="41"/>
    </row>
    <row r="20" spans="1:9" s="89" customFormat="1" ht="17.25">
      <c r="A20" s="43"/>
      <c r="B20" s="40"/>
      <c r="C20" s="37"/>
      <c r="D20" s="42"/>
      <c r="E20" s="52"/>
      <c r="F20" s="52"/>
      <c r="G20" s="39"/>
      <c r="H20" s="52"/>
      <c r="I20" s="41"/>
    </row>
    <row r="21" spans="1:9" s="89" customFormat="1" ht="18">
      <c r="A21" s="30" t="s">
        <v>15</v>
      </c>
      <c r="B21" s="40"/>
      <c r="C21" s="37"/>
      <c r="D21" s="51"/>
      <c r="E21" s="52"/>
      <c r="F21" s="39"/>
      <c r="G21" s="39"/>
      <c r="H21" s="39"/>
      <c r="I21" s="41"/>
    </row>
    <row r="22" spans="1:9" s="89" customFormat="1" ht="17.25">
      <c r="A22" s="43"/>
      <c r="B22" s="40"/>
      <c r="C22" s="37"/>
      <c r="D22" s="51"/>
      <c r="E22" s="52"/>
      <c r="F22" s="39"/>
      <c r="G22" s="95"/>
      <c r="H22" s="95"/>
      <c r="I22" s="41"/>
    </row>
    <row r="23" spans="1:9" s="89" customFormat="1" ht="18">
      <c r="A23" s="112" t="s">
        <v>18</v>
      </c>
      <c r="B23" s="112"/>
      <c r="C23" s="112"/>
      <c r="D23" s="112"/>
      <c r="E23" s="112"/>
      <c r="F23" s="112"/>
      <c r="G23" s="112"/>
      <c r="H23" s="44">
        <f>SUM(H18:H22)</f>
        <v>0</v>
      </c>
      <c r="I23" s="45" t="s">
        <v>3</v>
      </c>
    </row>
    <row r="24" spans="1:9" s="89" customFormat="1" ht="18">
      <c r="A24" s="112" t="s">
        <v>17</v>
      </c>
      <c r="B24" s="112"/>
      <c r="C24" s="112"/>
      <c r="D24" s="112"/>
      <c r="E24" s="112"/>
      <c r="F24" s="112"/>
      <c r="G24" s="112"/>
      <c r="H24" s="53" t="e">
        <f>((H23*100)/H25)</f>
        <v>#DIV/0!</v>
      </c>
      <c r="I24" s="45" t="s">
        <v>19</v>
      </c>
    </row>
    <row r="25" spans="1:9" s="89" customFormat="1" ht="20.25" customHeight="1">
      <c r="A25" s="54" t="s">
        <v>16</v>
      </c>
      <c r="B25" s="55"/>
      <c r="C25" s="56"/>
      <c r="D25" s="57"/>
      <c r="E25" s="58">
        <f>SUM(E17:E22,E4:E14)</f>
        <v>0</v>
      </c>
      <c r="F25" s="58">
        <f>SUM(F17:F22,F4:F14)</f>
        <v>0</v>
      </c>
      <c r="G25" s="58">
        <f>SUM(G17:G22,G4:G10)</f>
        <v>0</v>
      </c>
      <c r="H25" s="58">
        <f>SUM(E25:G25)</f>
        <v>0</v>
      </c>
      <c r="I25" s="59"/>
    </row>
    <row r="26" spans="5:8" s="89" customFormat="1" ht="17.25">
      <c r="E26" s="90"/>
      <c r="F26" s="90"/>
      <c r="G26" s="90"/>
      <c r="H26" s="90"/>
    </row>
    <row r="27" spans="5:8" s="89" customFormat="1" ht="17.25">
      <c r="E27" s="90"/>
      <c r="F27" s="90"/>
      <c r="G27" s="90"/>
      <c r="H27" s="90"/>
    </row>
    <row r="28" spans="5:8" s="89" customFormat="1" ht="17.25">
      <c r="E28" s="90"/>
      <c r="F28" s="90"/>
      <c r="G28" s="90"/>
      <c r="H28" s="90"/>
    </row>
    <row r="29" spans="5:8" s="89" customFormat="1" ht="17.25">
      <c r="E29" s="90"/>
      <c r="F29" s="90"/>
      <c r="G29" s="90"/>
      <c r="H29" s="90"/>
    </row>
    <row r="30" spans="5:8" s="89" customFormat="1" ht="17.25">
      <c r="E30" s="90"/>
      <c r="F30" s="90"/>
      <c r="G30" s="90"/>
      <c r="H30" s="90"/>
    </row>
    <row r="31" spans="5:8" s="89" customFormat="1" ht="17.25">
      <c r="E31" s="90"/>
      <c r="F31" s="90"/>
      <c r="G31" s="90"/>
      <c r="H31" s="90"/>
    </row>
    <row r="32" spans="5:8" s="89" customFormat="1" ht="17.25">
      <c r="E32" s="90"/>
      <c r="F32" s="90"/>
      <c r="G32" s="90"/>
      <c r="H32" s="90"/>
    </row>
    <row r="33" spans="5:8" s="89" customFormat="1" ht="17.25">
      <c r="E33" s="90"/>
      <c r="F33" s="90"/>
      <c r="G33" s="90"/>
      <c r="H33" s="90"/>
    </row>
    <row r="34" spans="5:8" s="89" customFormat="1" ht="17.25">
      <c r="E34" s="90"/>
      <c r="F34" s="90"/>
      <c r="G34" s="90"/>
      <c r="H34" s="90"/>
    </row>
    <row r="35" spans="5:8" s="89" customFormat="1" ht="17.25">
      <c r="E35" s="90"/>
      <c r="F35" s="90"/>
      <c r="G35" s="90"/>
      <c r="H35" s="90"/>
    </row>
    <row r="36" spans="5:8" s="89" customFormat="1" ht="17.25">
      <c r="E36" s="90"/>
      <c r="F36" s="90"/>
      <c r="G36" s="90"/>
      <c r="H36" s="90"/>
    </row>
    <row r="37" spans="5:8" s="89" customFormat="1" ht="17.25">
      <c r="E37" s="90"/>
      <c r="F37" s="90"/>
      <c r="G37" s="90"/>
      <c r="H37" s="90"/>
    </row>
    <row r="38" spans="5:8" s="89" customFormat="1" ht="17.25">
      <c r="E38" s="90"/>
      <c r="F38" s="90"/>
      <c r="G38" s="90"/>
      <c r="H38" s="90"/>
    </row>
    <row r="39" spans="5:8" s="89" customFormat="1" ht="17.25">
      <c r="E39" s="90"/>
      <c r="F39" s="90"/>
      <c r="G39" s="90"/>
      <c r="H39" s="90"/>
    </row>
    <row r="40" spans="5:8" s="89" customFormat="1" ht="17.25">
      <c r="E40" s="90"/>
      <c r="F40" s="90"/>
      <c r="G40" s="90"/>
      <c r="H40" s="90"/>
    </row>
    <row r="41" spans="5:8" s="89" customFormat="1" ht="17.25">
      <c r="E41" s="90"/>
      <c r="F41" s="90"/>
      <c r="G41" s="90"/>
      <c r="H41" s="90"/>
    </row>
    <row r="42" spans="5:8" s="89" customFormat="1" ht="17.25">
      <c r="E42" s="90"/>
      <c r="F42" s="90"/>
      <c r="G42" s="90"/>
      <c r="H42" s="90"/>
    </row>
    <row r="43" spans="5:8" s="89" customFormat="1" ht="17.25">
      <c r="E43" s="90"/>
      <c r="F43" s="90"/>
      <c r="G43" s="90"/>
      <c r="H43" s="90"/>
    </row>
    <row r="44" spans="5:8" s="89" customFormat="1" ht="17.25">
      <c r="E44" s="90"/>
      <c r="F44" s="90"/>
      <c r="G44" s="90"/>
      <c r="H44" s="90"/>
    </row>
    <row r="45" spans="5:8" s="89" customFormat="1" ht="17.25">
      <c r="E45" s="90"/>
      <c r="F45" s="90"/>
      <c r="G45" s="90"/>
      <c r="H45" s="90"/>
    </row>
    <row r="46" spans="5:8" s="89" customFormat="1" ht="17.25">
      <c r="E46" s="90"/>
      <c r="F46" s="90"/>
      <c r="G46" s="90"/>
      <c r="H46" s="90"/>
    </row>
  </sheetData>
  <sheetProtection/>
  <mergeCells count="12">
    <mergeCell ref="A1:I1"/>
    <mergeCell ref="A2:A3"/>
    <mergeCell ref="B2:B3"/>
    <mergeCell ref="C2:C3"/>
    <mergeCell ref="D2:D3"/>
    <mergeCell ref="E2:G2"/>
    <mergeCell ref="A15:G15"/>
    <mergeCell ref="A16:G16"/>
    <mergeCell ref="A23:G23"/>
    <mergeCell ref="A24:G24"/>
    <mergeCell ref="H2:H3"/>
    <mergeCell ref="I2:I3"/>
  </mergeCells>
  <printOptions/>
  <pageMargins left="0.5" right="0.2" top="0.77" bottom="0.39" header="0.5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35.421875" style="0" customWidth="1"/>
    <col min="2" max="2" width="7.421875" style="0" customWidth="1"/>
    <col min="3" max="3" width="14.00390625" style="0" customWidth="1"/>
    <col min="4" max="4" width="10.28125" style="0" customWidth="1"/>
    <col min="5" max="5" width="9.8515625" style="0" customWidth="1"/>
    <col min="6" max="6" width="10.7109375" style="0" customWidth="1"/>
    <col min="7" max="7" width="10.140625" style="0" customWidth="1"/>
    <col min="8" max="8" width="11.8515625" style="0" customWidth="1"/>
    <col min="9" max="9" width="22.7109375" style="0" customWidth="1"/>
  </cols>
  <sheetData>
    <row r="1" spans="1:9" ht="18">
      <c r="A1" s="60"/>
      <c r="B1" s="61"/>
      <c r="C1" s="62"/>
      <c r="D1" s="63"/>
      <c r="E1" s="64"/>
      <c r="F1" s="64"/>
      <c r="G1" s="64"/>
      <c r="H1" s="64"/>
      <c r="I1" s="65"/>
    </row>
    <row r="2" spans="1:9" ht="18">
      <c r="A2" s="118" t="s">
        <v>34</v>
      </c>
      <c r="B2" s="118"/>
      <c r="C2" s="118"/>
      <c r="D2" s="118"/>
      <c r="E2" s="118"/>
      <c r="F2" s="118"/>
      <c r="G2" s="118"/>
      <c r="H2" s="118"/>
      <c r="I2" s="118"/>
    </row>
    <row r="3" spans="1:9" ht="18" customHeight="1">
      <c r="A3" s="119" t="s">
        <v>7</v>
      </c>
      <c r="B3" s="121" t="s">
        <v>2</v>
      </c>
      <c r="C3" s="121" t="s">
        <v>8</v>
      </c>
      <c r="D3" s="121" t="s">
        <v>9</v>
      </c>
      <c r="E3" s="123" t="s">
        <v>10</v>
      </c>
      <c r="F3" s="124"/>
      <c r="G3" s="125"/>
      <c r="H3" s="116" t="s">
        <v>11</v>
      </c>
      <c r="I3" s="116" t="s">
        <v>43</v>
      </c>
    </row>
    <row r="4" spans="1:9" ht="36.75" customHeight="1">
      <c r="A4" s="120"/>
      <c r="B4" s="122"/>
      <c r="C4" s="122"/>
      <c r="D4" s="122"/>
      <c r="E4" s="29" t="s">
        <v>44</v>
      </c>
      <c r="F4" s="28" t="s">
        <v>12</v>
      </c>
      <c r="G4" s="29" t="s">
        <v>45</v>
      </c>
      <c r="H4" s="117"/>
      <c r="I4" s="117"/>
    </row>
    <row r="5" spans="1:9" ht="18">
      <c r="A5" s="30" t="s">
        <v>35</v>
      </c>
      <c r="B5" s="40"/>
      <c r="C5" s="37"/>
      <c r="D5" s="66"/>
      <c r="E5" s="35"/>
      <c r="F5" s="35"/>
      <c r="G5" s="35"/>
      <c r="H5" s="35"/>
      <c r="I5" s="41"/>
    </row>
    <row r="6" spans="1:9" ht="38.25" customHeight="1">
      <c r="A6" s="80"/>
      <c r="B6" s="67"/>
      <c r="C6" s="68"/>
      <c r="D6" s="71"/>
      <c r="E6" s="69"/>
      <c r="F6" s="70"/>
      <c r="G6" s="70"/>
      <c r="H6" s="70"/>
      <c r="I6" s="67"/>
    </row>
    <row r="7" spans="1:9" ht="18">
      <c r="A7" s="30" t="s">
        <v>36</v>
      </c>
      <c r="B7" s="67"/>
      <c r="C7" s="71"/>
      <c r="D7" s="67"/>
      <c r="E7" s="69"/>
      <c r="F7" s="70"/>
      <c r="G7" s="70"/>
      <c r="H7" s="35"/>
      <c r="I7" s="67"/>
    </row>
    <row r="8" spans="1:9" ht="17.25">
      <c r="A8" s="72"/>
      <c r="B8" s="40"/>
      <c r="C8" s="37"/>
      <c r="D8" s="66"/>
      <c r="E8" s="39"/>
      <c r="F8" s="73"/>
      <c r="G8" s="35"/>
      <c r="H8" s="35"/>
      <c r="I8" s="40"/>
    </row>
    <row r="9" spans="1:9" ht="18">
      <c r="A9" s="74"/>
      <c r="B9" s="75"/>
      <c r="C9" s="37"/>
      <c r="D9" s="76"/>
      <c r="E9" s="77"/>
      <c r="F9" s="77"/>
      <c r="G9" s="77"/>
      <c r="H9" s="35"/>
      <c r="I9" s="78"/>
    </row>
    <row r="10" spans="1:9" ht="18">
      <c r="A10" s="54" t="s">
        <v>16</v>
      </c>
      <c r="B10" s="55"/>
      <c r="C10" s="56"/>
      <c r="D10" s="57"/>
      <c r="E10" s="58">
        <f>SUM(E5:E9)</f>
        <v>0</v>
      </c>
      <c r="F10" s="58">
        <f>SUM(F5:F9)</f>
        <v>0</v>
      </c>
      <c r="G10" s="58">
        <f>SUM(G5:G9)</f>
        <v>0</v>
      </c>
      <c r="H10" s="58">
        <f>SUM(H5:H9)</f>
        <v>0</v>
      </c>
      <c r="I10" s="79"/>
    </row>
  </sheetData>
  <sheetProtection/>
  <mergeCells count="8">
    <mergeCell ref="A2:I2"/>
    <mergeCell ref="A3:A4"/>
    <mergeCell ref="B3:B4"/>
    <mergeCell ref="C3:C4"/>
    <mergeCell ref="D3:D4"/>
    <mergeCell ref="E3:G3"/>
    <mergeCell ref="H3:H4"/>
    <mergeCell ref="I3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2012-07-27T07:53:10Z</cp:lastPrinted>
  <dcterms:created xsi:type="dcterms:W3CDTF">2008-08-08T02:34:31Z</dcterms:created>
  <dcterms:modified xsi:type="dcterms:W3CDTF">2012-07-27T08:12:52Z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44JDAMYN4V4F-76-31</vt:lpwstr>
  </property>
  <property fmtid="{D5CDD505-2E9C-101B-9397-08002B2CF9AE}" pid="4" name="_dlc_DocIdItemGu">
    <vt:lpwstr>351a173b-8b01-49db-a819-3da54d78bc56</vt:lpwstr>
  </property>
  <property fmtid="{D5CDD505-2E9C-101B-9397-08002B2CF9AE}" pid="5" name="_dlc_DocIdU">
    <vt:lpwstr>http://portal.nurse.cmu.ac.th/fonoffice/planoffice/_layouts/DocIdRedir.aspx?ID=44JDAMYN4V4F-76-31, 44JDAMYN4V4F-76-31</vt:lpwstr>
  </property>
</Properties>
</file>